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55" activeTab="1"/>
  </bookViews>
  <sheets>
    <sheet name="工作表1 (3)" sheetId="4" r:id="rId1"/>
    <sheet name="工作表1" sheetId="1" r:id="rId2"/>
    <sheet name="工作表1 (2)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N8" i="2" l="1"/>
  <c r="L8" i="2"/>
  <c r="N12" i="2"/>
  <c r="L12" i="2"/>
  <c r="N16" i="2"/>
  <c r="L16" i="2"/>
  <c r="N20" i="2"/>
  <c r="L20" i="2"/>
  <c r="N24" i="2"/>
  <c r="L24" i="2"/>
  <c r="N9" i="2"/>
  <c r="L9" i="2"/>
  <c r="N13" i="2"/>
  <c r="L13" i="2"/>
  <c r="N17" i="2"/>
  <c r="L17" i="2"/>
  <c r="N21" i="2"/>
  <c r="L21" i="2"/>
  <c r="N6" i="2"/>
  <c r="L6" i="2"/>
  <c r="N10" i="2"/>
  <c r="L10" i="2"/>
  <c r="N14" i="2"/>
  <c r="L14" i="2"/>
  <c r="N18" i="2"/>
  <c r="L18" i="2"/>
  <c r="N22" i="2"/>
  <c r="L22" i="2"/>
  <c r="N7" i="2"/>
  <c r="L7" i="2"/>
  <c r="N11" i="2"/>
  <c r="L11" i="2"/>
  <c r="N15" i="2"/>
  <c r="L15" i="2"/>
  <c r="N19" i="2"/>
  <c r="L19" i="2"/>
  <c r="N23" i="2"/>
  <c r="L23" i="2"/>
</calcChain>
</file>

<file path=xl/comments1.xml><?xml version="1.0" encoding="utf-8"?>
<comments xmlns="http://schemas.openxmlformats.org/spreadsheetml/2006/main">
  <authors>
    <author>075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075: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<sst xmlns="http://schemas.openxmlformats.org/spreadsheetml/2006/main" count="207" uniqueCount="124">
  <si>
    <t>法務部矯正署花蓮看守所108年自營作業烘焙食品產品成本分析售價表</t>
    <phoneticPr fontId="3" type="noConversion"/>
  </si>
  <si>
    <t>單位：元</t>
    <phoneticPr fontId="3" type="noConversion"/>
  </si>
  <si>
    <t>工場名稱</t>
    <phoneticPr fontId="3" type="noConversion"/>
  </si>
  <si>
    <t>產品名稱</t>
    <phoneticPr fontId="3" type="noConversion"/>
  </si>
  <si>
    <t>規格</t>
    <phoneticPr fontId="3" type="noConversion"/>
  </si>
  <si>
    <t>數量</t>
    <phoneticPr fontId="3" type="noConversion"/>
  </si>
  <si>
    <t>單位</t>
    <phoneticPr fontId="3" type="noConversion"/>
  </si>
  <si>
    <t>產品成本(元)</t>
    <phoneticPr fontId="3" type="noConversion"/>
  </si>
  <si>
    <t>行銷及業務費用(元)</t>
    <phoneticPr fontId="3" type="noConversion"/>
  </si>
  <si>
    <t>管理及總務費用(元)</t>
    <phoneticPr fontId="3" type="noConversion"/>
  </si>
  <si>
    <t>應加利潤(元)</t>
    <phoneticPr fontId="3" type="noConversion"/>
  </si>
  <si>
    <t>產品售價(元)</t>
    <phoneticPr fontId="3" type="noConversion"/>
  </si>
  <si>
    <t>以售價販售成本率&lt;80%</t>
    <phoneticPr fontId="3" type="noConversion"/>
  </si>
  <si>
    <t>核定售價(元)</t>
    <phoneticPr fontId="3" type="noConversion"/>
  </si>
  <si>
    <t>備註</t>
    <phoneticPr fontId="3" type="noConversion"/>
  </si>
  <si>
    <t>材料</t>
    <phoneticPr fontId="3" type="noConversion"/>
  </si>
  <si>
    <t>人工</t>
    <phoneticPr fontId="3" type="noConversion"/>
  </si>
  <si>
    <t>製造費用</t>
    <phoneticPr fontId="3" type="noConversion"/>
  </si>
  <si>
    <t>合計</t>
    <phoneticPr fontId="3" type="noConversion"/>
  </si>
  <si>
    <t>烘焙工場</t>
    <phoneticPr fontId="3" type="noConversion"/>
  </si>
  <si>
    <t>蛋黃酥</t>
  </si>
  <si>
    <t>75g</t>
  </si>
  <si>
    <t>個</t>
    <phoneticPr fontId="3" type="noConversion"/>
  </si>
  <si>
    <t>芋頭蛋黃酥</t>
  </si>
  <si>
    <t>個</t>
    <phoneticPr fontId="3" type="noConversion"/>
  </si>
  <si>
    <t>烘焙工場</t>
    <phoneticPr fontId="3" type="noConversion"/>
  </si>
  <si>
    <t>精裝蛋黃酥(10入)</t>
    <phoneticPr fontId="3" type="noConversion"/>
  </si>
  <si>
    <t>盒裝</t>
    <phoneticPr fontId="3" type="noConversion"/>
  </si>
  <si>
    <t>鳳梨酥</t>
  </si>
  <si>
    <t>50g</t>
  </si>
  <si>
    <t>精裝鳳梨酥(10入)</t>
    <phoneticPr fontId="3" type="noConversion"/>
  </si>
  <si>
    <t>鳳梨酥(土鳳梨)</t>
    <phoneticPr fontId="3" type="noConversion"/>
  </si>
  <si>
    <t>個</t>
    <phoneticPr fontId="3" type="noConversion"/>
  </si>
  <si>
    <t>精裝鳳梨酥(土鳳梨)</t>
    <phoneticPr fontId="3" type="noConversion"/>
  </si>
  <si>
    <t>戚風蛋糕(6吋)</t>
  </si>
  <si>
    <t>240g</t>
  </si>
  <si>
    <t>小熱狗麵包(2入)</t>
    <phoneticPr fontId="3" type="noConversion"/>
  </si>
  <si>
    <t>90g</t>
  </si>
  <si>
    <t>風情乳酪條</t>
  </si>
  <si>
    <t>烘焙工場</t>
    <phoneticPr fontId="3" type="noConversion"/>
  </si>
  <si>
    <t>香蔥肉鬆捲</t>
  </si>
  <si>
    <t>190g</t>
  </si>
  <si>
    <t>烘焙工場</t>
    <phoneticPr fontId="3" type="noConversion"/>
  </si>
  <si>
    <t>培根鳳梨披薩</t>
  </si>
  <si>
    <t>131g</t>
  </si>
  <si>
    <t>芋頭麵包</t>
  </si>
  <si>
    <t>奶酥麵包</t>
  </si>
  <si>
    <t>個</t>
    <phoneticPr fontId="3" type="noConversion"/>
  </si>
  <si>
    <t>甜甜圈</t>
  </si>
  <si>
    <t>白吐司</t>
  </si>
  <si>
    <t>500g</t>
  </si>
  <si>
    <t>南瓜辮子吐司</t>
  </si>
  <si>
    <t>580g</t>
  </si>
  <si>
    <t>芋頭辮子吐司</t>
  </si>
  <si>
    <t>奶酥吐司</t>
  </si>
  <si>
    <t xml:space="preserve"> 說明：蛋黃酥</t>
    <phoneticPr fontId="3" type="noConversion"/>
  </si>
  <si>
    <t>人工8.05 = ( 產品售價30 - 材料12.4-製造費用0.5 - 行銷及業務費用0.5 - 管理及總務費用0.5 ) x 50%</t>
    <phoneticPr fontId="3" type="noConversion"/>
  </si>
  <si>
    <t>利潤8.05 = 產品售價30 - 產品成本 (材料12.4+人工8.05+製造費用0.5) - 行銷及業務費用0.5 - 管理及總務費用0.5</t>
    <phoneticPr fontId="3" type="noConversion"/>
  </si>
  <si>
    <t>成本率69.83%=產品成本20.95(材料12.4+人工8.05+製造費用0.5)/產品售價30</t>
    <phoneticPr fontId="3" type="noConversion"/>
  </si>
  <si>
    <t>*製造費用(例如機具分攤費)</t>
    <phoneticPr fontId="3" type="noConversion"/>
  </si>
  <si>
    <t>麵包商品</t>
    <phoneticPr fontId="3" type="noConversion"/>
  </si>
  <si>
    <t>數量</t>
    <phoneticPr fontId="3" type="noConversion"/>
  </si>
  <si>
    <t>吐司商品</t>
    <phoneticPr fontId="3" type="noConversion"/>
  </si>
  <si>
    <t>名稱</t>
    <phoneticPr fontId="3" type="noConversion"/>
  </si>
  <si>
    <t>禮盒</t>
    <phoneticPr fontId="3" type="noConversion"/>
  </si>
  <si>
    <t>編號</t>
    <phoneticPr fontId="3" type="noConversion"/>
  </si>
  <si>
    <t>編號</t>
    <phoneticPr fontId="3" type="noConversion"/>
  </si>
  <si>
    <t>編號</t>
    <phoneticPr fontId="3" type="noConversion"/>
  </si>
  <si>
    <t>金額</t>
    <phoneticPr fontId="3" type="noConversion"/>
  </si>
  <si>
    <t>小計</t>
    <phoneticPr fontId="3" type="noConversion"/>
  </si>
  <si>
    <t>麵包商品</t>
    <phoneticPr fontId="3" type="noConversion"/>
  </si>
  <si>
    <t>吐司商品</t>
    <phoneticPr fontId="3" type="noConversion"/>
  </si>
  <si>
    <t>禮盒</t>
    <phoneticPr fontId="3" type="noConversion"/>
  </si>
  <si>
    <t>編號</t>
    <phoneticPr fontId="3" type="noConversion"/>
  </si>
  <si>
    <t>名稱</t>
    <phoneticPr fontId="3" type="noConversion"/>
  </si>
  <si>
    <t>數量</t>
    <phoneticPr fontId="3" type="noConversion"/>
  </si>
  <si>
    <t>小熱狗麵包(2入)</t>
    <phoneticPr fontId="3" type="noConversion"/>
  </si>
  <si>
    <t>蛋黃酥禮盒(10入)</t>
    <phoneticPr fontId="3" type="noConversion"/>
  </si>
  <si>
    <t>鳳梨酥禮盒</t>
    <phoneticPr fontId="3" type="noConversion"/>
  </si>
  <si>
    <t>土鳳梨酥禮盒</t>
    <phoneticPr fontId="3" type="noConversion"/>
  </si>
  <si>
    <t>18元</t>
    <phoneticPr fontId="3" type="noConversion"/>
  </si>
  <si>
    <t>奶香包(3入)</t>
    <phoneticPr fontId="3" type="noConversion"/>
  </si>
  <si>
    <t>小熱狗(2入)</t>
    <phoneticPr fontId="3" type="noConversion"/>
  </si>
  <si>
    <t>精裝土鳳梨酥(10入)</t>
    <phoneticPr fontId="3" type="noConversion"/>
  </si>
  <si>
    <t>20元</t>
    <phoneticPr fontId="3" type="noConversion"/>
  </si>
  <si>
    <t>糕餅商品</t>
    <phoneticPr fontId="3" type="noConversion"/>
  </si>
  <si>
    <t>蛋黃酥</t>
    <phoneticPr fontId="3" type="noConversion"/>
  </si>
  <si>
    <t>鳳梨酥</t>
    <phoneticPr fontId="3" type="noConversion"/>
  </si>
  <si>
    <t>戚風蛋糕(6吋)</t>
    <phoneticPr fontId="3" type="noConversion"/>
  </si>
  <si>
    <t>35元</t>
    <phoneticPr fontId="3" type="noConversion"/>
  </si>
  <si>
    <t>18元</t>
    <phoneticPr fontId="3" type="noConversion"/>
  </si>
  <si>
    <t>30元</t>
    <phoneticPr fontId="3" type="noConversion"/>
  </si>
  <si>
    <t>40元</t>
    <phoneticPr fontId="3" type="noConversion"/>
  </si>
  <si>
    <t>60元</t>
    <phoneticPr fontId="3" type="noConversion"/>
  </si>
  <si>
    <t>60元</t>
    <phoneticPr fontId="3" type="noConversion"/>
  </si>
  <si>
    <t>60元</t>
    <phoneticPr fontId="3" type="noConversion"/>
  </si>
  <si>
    <t>芋頭蛋黃酥</t>
    <phoneticPr fontId="3" type="noConversion"/>
  </si>
  <si>
    <t>25元</t>
    <phoneticPr fontId="3" type="noConversion"/>
  </si>
  <si>
    <t>12元</t>
    <phoneticPr fontId="3" type="noConversion"/>
  </si>
  <si>
    <t>土鳳梨酥</t>
    <phoneticPr fontId="3" type="noConversion"/>
  </si>
  <si>
    <t>15元</t>
    <phoneticPr fontId="3" type="noConversion"/>
  </si>
  <si>
    <t>精裝綜合蛋黃酥(10入)</t>
    <phoneticPr fontId="3" type="noConversion"/>
  </si>
  <si>
    <t>150元</t>
    <phoneticPr fontId="3" type="noConversion"/>
  </si>
  <si>
    <t>180元</t>
    <phoneticPr fontId="3" type="noConversion"/>
  </si>
  <si>
    <t>280元</t>
    <phoneticPr fontId="3" type="noConversion"/>
  </si>
  <si>
    <t>訂購人姓名</t>
    <phoneticPr fontId="3" type="noConversion"/>
  </si>
  <si>
    <t>手機:</t>
    <phoneticPr fontId="3" type="noConversion"/>
  </si>
  <si>
    <t>地      址</t>
    <phoneticPr fontId="3" type="noConversion"/>
  </si>
  <si>
    <t>訂購專線:03-8227259</t>
    <phoneticPr fontId="3" type="noConversion"/>
  </si>
  <si>
    <t>傳真專線:03-8223543</t>
    <phoneticPr fontId="3" type="noConversion"/>
  </si>
  <si>
    <t>上班時間:上午08:00~12:00/下午13:30~17:30</t>
    <phoneticPr fontId="3" type="noConversion"/>
  </si>
  <si>
    <t>小    計</t>
    <phoneticPr fontId="3" type="noConversion"/>
  </si>
  <si>
    <t>總    計</t>
    <phoneticPr fontId="3" type="noConversion"/>
  </si>
  <si>
    <t>小    計</t>
  </si>
  <si>
    <t>＊餡料皆自製。
＊芋頭採用在地南華芋頭。
＊奶香包皆用鮮奶製作，無
  添加一滴水。 
＊吐司訂購8條以上、麵包40顆
  以上，可專程為您製作。</t>
    <phoneticPr fontId="3" type="noConversion"/>
  </si>
  <si>
    <t>綠豆椪</t>
    <phoneticPr fontId="3" type="noConversion"/>
  </si>
  <si>
    <t>精裝蛋黃酥(6入)</t>
    <phoneticPr fontId="3" type="noConversion"/>
  </si>
  <si>
    <t>精裝蛋黃酥(10入)</t>
    <phoneticPr fontId="3" type="noConversion"/>
  </si>
  <si>
    <t>精裝綠豆椪(6入)</t>
    <phoneticPr fontId="3" type="noConversion"/>
  </si>
  <si>
    <r>
      <rPr>
        <sz val="12"/>
        <color theme="1"/>
        <rFont val="新細明體"/>
        <family val="1"/>
        <charset val="136"/>
      </rPr>
      <t>※</t>
    </r>
    <r>
      <rPr>
        <sz val="12"/>
        <color theme="1"/>
        <rFont val="標楷體"/>
        <family val="4"/>
        <charset val="136"/>
      </rPr>
      <t>108年08月12日後適用</t>
    </r>
    <phoneticPr fontId="3" type="noConversion"/>
  </si>
  <si>
    <t>170元</t>
    <phoneticPr fontId="3" type="noConversion"/>
  </si>
  <si>
    <r>
      <t>＊取貨方式:自行取貨
＊大量訂單，請三天預訂完成。
＊訂購單確認後即進入製程，無法再做更改日期及數量，請確認後訂購。
＊出貨日期由本所排定，確定收到您的傳真訂單後，將另行通知。
＊傳真訂購，請先傳真完成後，本所將電話通知確認出、取貨日期。
＊現場訂購，請於本所門衛洽詢</t>
    </r>
    <r>
      <rPr>
        <sz val="13"/>
        <color theme="1"/>
        <rFont val="新細明體"/>
        <family val="1"/>
        <charset val="136"/>
      </rPr>
      <t>。</t>
    </r>
    <r>
      <rPr>
        <sz val="13"/>
        <color theme="1"/>
        <rFont val="標楷體"/>
        <family val="4"/>
        <charset val="136"/>
      </rPr>
      <t xml:space="preserve">
＊取貨時間:當日取貨，請於下午 15:30 ~ 17:00
           隔日取貨，可於上午 09:00 ~ 11:30
                         下午 13:30 ~ 17:00
＊星期六、星期日及例假日不開放訂購及取貨。
＊本所地址:</t>
    </r>
    <r>
      <rPr>
        <b/>
        <sz val="13"/>
        <color theme="1"/>
        <rFont val="標楷體"/>
        <family val="4"/>
        <charset val="136"/>
      </rPr>
      <t>花蓮市美崙日新崗1號</t>
    </r>
    <r>
      <rPr>
        <sz val="13"/>
        <color theme="1"/>
        <rFont val="標楷體"/>
        <family val="4"/>
        <charset val="136"/>
      </rPr>
      <t>，自行取貨請至門衛取貨。</t>
    </r>
    <r>
      <rPr>
        <sz val="10"/>
        <color theme="1"/>
        <rFont val="標楷體"/>
        <family val="4"/>
        <charset val="136"/>
      </rPr>
      <t>台灣Pay QR Cord</t>
    </r>
    <phoneticPr fontId="3" type="noConversion"/>
  </si>
  <si>
    <t>150元</t>
    <phoneticPr fontId="3" type="noConversion"/>
  </si>
  <si>
    <t>22元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</si>
</sst>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.0_-;\-* #,##0.0_-;_-* &quot;-&quot;?_-;_-@_-"/>
    <numFmt numFmtId="177" formatCode="000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theme="1"/>
      <name val="新細明體"/>
      <family val="1"/>
      <charset val="136"/>
    </font>
    <font>
      <b/>
      <sz val="13"/>
      <color theme="1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76" fontId="7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4" borderId="2" xfId="0" applyFont="1" applyFill="1" applyBorder="1">
      <alignment vertical="center"/>
    </xf>
    <xf numFmtId="10" fontId="2" fillId="6" borderId="2" xfId="1" applyNumberFormat="1" applyFont="1" applyFill="1" applyBorder="1">
      <alignment vertical="center"/>
    </xf>
    <xf numFmtId="0" fontId="4" fillId="6" borderId="2" xfId="0" applyFont="1" applyFill="1" applyBorder="1">
      <alignment vertical="center"/>
    </xf>
    <xf numFmtId="0" fontId="5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32</xdr:row>
      <xdr:rowOff>1420939</xdr:rowOff>
    </xdr:from>
    <xdr:to>
      <xdr:col>9</xdr:col>
      <xdr:colOff>200025</xdr:colOff>
      <xdr:row>32</xdr:row>
      <xdr:rowOff>2409990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8612314"/>
          <a:ext cx="981075" cy="989051"/>
        </a:xfrm>
        <a:prstGeom prst="rect">
          <a:avLst/>
        </a:prstGeom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H15" sqref="H15"/>
    </sheetView>
  </sheetViews>
  <sheetFormatPr defaultRowHeight="16.5" x14ac:dyDescent="0.25"/>
  <cols>
    <col min="1" max="1" width="5.625" style="23" customWidth="1"/>
    <col min="2" max="2" width="20.625" style="23" customWidth="1"/>
    <col min="3" max="3" width="9" style="23"/>
    <col min="4" max="4" width="5.625" style="23" customWidth="1"/>
    <col min="5" max="5" width="20.625" style="23" customWidth="1"/>
    <col min="6" max="6" width="9" style="23"/>
    <col min="7" max="7" width="5.625" style="23" customWidth="1"/>
    <col min="8" max="8" width="20.625" style="23" customWidth="1"/>
    <col min="9" max="16384" width="9" style="23"/>
  </cols>
  <sheetData>
    <row r="3" spans="1:10" ht="19.5" x14ac:dyDescent="0.25">
      <c r="A3" s="45" t="s">
        <v>70</v>
      </c>
      <c r="B3" s="45"/>
      <c r="C3" s="45"/>
      <c r="D3" s="45" t="s">
        <v>71</v>
      </c>
      <c r="E3" s="45"/>
      <c r="F3" s="45"/>
      <c r="G3" s="45" t="s">
        <v>72</v>
      </c>
      <c r="H3" s="45"/>
      <c r="I3" s="45"/>
      <c r="J3" s="29"/>
    </row>
    <row r="4" spans="1:10" x14ac:dyDescent="0.25">
      <c r="A4" s="29" t="s">
        <v>73</v>
      </c>
      <c r="B4" s="29" t="s">
        <v>74</v>
      </c>
      <c r="C4" s="29" t="s">
        <v>75</v>
      </c>
      <c r="D4" s="29" t="s">
        <v>73</v>
      </c>
      <c r="E4" s="29" t="s">
        <v>74</v>
      </c>
      <c r="F4" s="29" t="s">
        <v>75</v>
      </c>
      <c r="G4" s="29" t="s">
        <v>73</v>
      </c>
      <c r="H4" s="29" t="s">
        <v>74</v>
      </c>
      <c r="I4" s="29" t="s">
        <v>75</v>
      </c>
      <c r="J4" s="29"/>
    </row>
    <row r="5" spans="1:10" x14ac:dyDescent="0.25">
      <c r="A5" s="30">
        <v>1</v>
      </c>
      <c r="B5" s="31" t="s">
        <v>76</v>
      </c>
      <c r="C5" s="29"/>
      <c r="D5" s="30">
        <v>1</v>
      </c>
      <c r="E5" s="31" t="s">
        <v>49</v>
      </c>
      <c r="F5" s="29"/>
      <c r="G5" s="30">
        <v>1</v>
      </c>
      <c r="H5" s="32" t="s">
        <v>77</v>
      </c>
      <c r="I5" s="29"/>
      <c r="J5" s="29"/>
    </row>
    <row r="6" spans="1:10" x14ac:dyDescent="0.25">
      <c r="A6" s="30">
        <v>2</v>
      </c>
      <c r="B6" s="31" t="s">
        <v>38</v>
      </c>
      <c r="C6" s="29"/>
      <c r="D6" s="30">
        <v>2</v>
      </c>
      <c r="E6" s="31" t="s">
        <v>51</v>
      </c>
      <c r="F6" s="29"/>
      <c r="G6" s="30">
        <v>2</v>
      </c>
      <c r="H6" s="32" t="s">
        <v>78</v>
      </c>
      <c r="I6" s="29"/>
      <c r="J6" s="29"/>
    </row>
    <row r="7" spans="1:10" x14ac:dyDescent="0.25">
      <c r="A7" s="30">
        <v>3</v>
      </c>
      <c r="B7" s="31" t="s">
        <v>40</v>
      </c>
      <c r="C7" s="29"/>
      <c r="D7" s="30">
        <v>3</v>
      </c>
      <c r="E7" s="31" t="s">
        <v>53</v>
      </c>
      <c r="F7" s="29"/>
      <c r="G7" s="30">
        <v>3</v>
      </c>
      <c r="H7" s="32" t="s">
        <v>79</v>
      </c>
      <c r="I7" s="29"/>
      <c r="J7" s="29"/>
    </row>
    <row r="8" spans="1:10" x14ac:dyDescent="0.25">
      <c r="A8" s="30">
        <v>4</v>
      </c>
      <c r="B8" s="31" t="s">
        <v>43</v>
      </c>
      <c r="C8" s="29"/>
      <c r="D8" s="30">
        <v>4</v>
      </c>
      <c r="E8" s="31" t="s">
        <v>54</v>
      </c>
      <c r="F8" s="29"/>
      <c r="G8" s="30">
        <v>4</v>
      </c>
      <c r="H8" s="32"/>
      <c r="I8" s="29"/>
      <c r="J8" s="29"/>
    </row>
    <row r="9" spans="1:10" x14ac:dyDescent="0.25">
      <c r="A9" s="30">
        <v>5</v>
      </c>
      <c r="B9" s="31" t="s">
        <v>45</v>
      </c>
      <c r="C9" s="29"/>
      <c r="D9" s="30">
        <v>5</v>
      </c>
      <c r="E9" s="32"/>
      <c r="F9" s="29"/>
      <c r="G9" s="30">
        <v>5</v>
      </c>
      <c r="H9" s="32"/>
      <c r="I9" s="29"/>
      <c r="J9" s="29"/>
    </row>
    <row r="10" spans="1:10" x14ac:dyDescent="0.25">
      <c r="A10" s="30">
        <v>6</v>
      </c>
      <c r="B10" s="31" t="s">
        <v>46</v>
      </c>
      <c r="C10" s="29"/>
      <c r="D10" s="30">
        <v>6</v>
      </c>
      <c r="E10" s="32"/>
      <c r="F10" s="29"/>
      <c r="G10" s="30"/>
      <c r="H10" s="32"/>
      <c r="I10" s="29"/>
      <c r="J10" s="29"/>
    </row>
    <row r="11" spans="1:10" x14ac:dyDescent="0.25">
      <c r="A11" s="30">
        <v>7</v>
      </c>
      <c r="B11" s="31" t="s">
        <v>48</v>
      </c>
      <c r="C11" s="29"/>
      <c r="D11" s="30">
        <v>7</v>
      </c>
      <c r="E11" s="32"/>
      <c r="F11" s="29"/>
      <c r="G11" s="30"/>
      <c r="H11" s="32"/>
      <c r="I11" s="29"/>
      <c r="J11" s="29"/>
    </row>
    <row r="12" spans="1:10" x14ac:dyDescent="0.25">
      <c r="A12" s="30">
        <v>8</v>
      </c>
      <c r="B12" s="31"/>
      <c r="C12" s="29"/>
      <c r="D12" s="30">
        <v>8</v>
      </c>
      <c r="E12" s="32"/>
      <c r="F12" s="29"/>
      <c r="G12" s="30"/>
      <c r="H12" s="32"/>
      <c r="I12" s="29"/>
      <c r="J12" s="29"/>
    </row>
    <row r="13" spans="1:10" x14ac:dyDescent="0.25">
      <c r="A13" s="30">
        <v>9</v>
      </c>
      <c r="B13" s="31"/>
      <c r="C13" s="29"/>
      <c r="D13" s="30">
        <v>9</v>
      </c>
      <c r="E13" s="32"/>
      <c r="F13" s="29"/>
      <c r="G13" s="30"/>
      <c r="H13" s="32"/>
      <c r="I13" s="29"/>
      <c r="J13" s="29"/>
    </row>
    <row r="14" spans="1:10" x14ac:dyDescent="0.25">
      <c r="A14" s="30">
        <v>10</v>
      </c>
      <c r="B14" s="32"/>
      <c r="C14" s="29"/>
      <c r="D14" s="30">
        <v>10</v>
      </c>
      <c r="E14" s="32"/>
      <c r="F14" s="29"/>
      <c r="G14" s="30"/>
      <c r="H14" s="32"/>
      <c r="I14" s="29"/>
      <c r="J14" s="29"/>
    </row>
    <row r="15" spans="1:10" x14ac:dyDescent="0.25">
      <c r="A15" s="30">
        <v>11</v>
      </c>
      <c r="B15" s="32"/>
      <c r="C15" s="29"/>
      <c r="D15" s="30">
        <v>11</v>
      </c>
      <c r="E15" s="32"/>
      <c r="F15" s="29"/>
      <c r="G15" s="30"/>
      <c r="H15" s="32"/>
      <c r="I15" s="29"/>
      <c r="J15" s="29"/>
    </row>
    <row r="16" spans="1:10" x14ac:dyDescent="0.25">
      <c r="A16" s="30">
        <v>12</v>
      </c>
      <c r="B16" s="32"/>
      <c r="C16" s="29"/>
      <c r="D16" s="30">
        <v>12</v>
      </c>
      <c r="E16" s="32"/>
      <c r="F16" s="29"/>
      <c r="G16" s="30"/>
      <c r="H16" s="32"/>
      <c r="I16" s="29"/>
      <c r="J16" s="29"/>
    </row>
    <row r="17" spans="1:10" x14ac:dyDescent="0.25">
      <c r="A17" s="30">
        <v>13</v>
      </c>
      <c r="B17" s="32"/>
      <c r="C17" s="29"/>
      <c r="D17" s="30">
        <v>13</v>
      </c>
      <c r="E17" s="32"/>
      <c r="F17" s="29"/>
      <c r="G17" s="30"/>
      <c r="H17" s="32"/>
      <c r="I17" s="29"/>
      <c r="J17" s="29"/>
    </row>
    <row r="18" spans="1:10" x14ac:dyDescent="0.25">
      <c r="A18" s="30">
        <v>14</v>
      </c>
      <c r="B18" s="32"/>
      <c r="C18" s="29"/>
      <c r="D18" s="30">
        <v>14</v>
      </c>
      <c r="E18" s="32"/>
      <c r="F18" s="29"/>
      <c r="G18" s="30"/>
      <c r="H18" s="32"/>
      <c r="I18" s="29"/>
      <c r="J18" s="29"/>
    </row>
    <row r="19" spans="1:10" x14ac:dyDescent="0.25">
      <c r="A19" s="30">
        <v>15</v>
      </c>
      <c r="B19" s="32"/>
      <c r="C19" s="29"/>
      <c r="D19" s="30">
        <v>15</v>
      </c>
      <c r="E19" s="32"/>
      <c r="F19" s="29"/>
      <c r="G19" s="30"/>
      <c r="H19" s="32"/>
      <c r="I19" s="29"/>
      <c r="J19" s="29"/>
    </row>
    <row r="20" spans="1:10" x14ac:dyDescent="0.25">
      <c r="A20" s="28"/>
      <c r="D20" s="28"/>
      <c r="G20" s="28"/>
    </row>
    <row r="21" spans="1:10" x14ac:dyDescent="0.25">
      <c r="A21" s="28"/>
      <c r="D21" s="28"/>
      <c r="G21" s="28"/>
    </row>
    <row r="22" spans="1:10" x14ac:dyDescent="0.25">
      <c r="A22" s="28"/>
      <c r="D22" s="28"/>
      <c r="G22" s="28"/>
    </row>
  </sheetData>
  <mergeCells count="3">
    <mergeCell ref="A3:C3"/>
    <mergeCell ref="D3:F3"/>
    <mergeCell ref="G3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view="pageLayout" zoomScaleNormal="100" zoomScaleSheetLayoutView="55" workbookViewId="0">
      <selection activeCell="J15" sqref="J15"/>
    </sheetView>
  </sheetViews>
  <sheetFormatPr defaultColWidth="9" defaultRowHeight="16.5" x14ac:dyDescent="0.25"/>
  <cols>
    <col min="1" max="1" width="5.625" style="23" customWidth="1"/>
    <col min="2" max="2" width="17.5" style="23" customWidth="1"/>
    <col min="3" max="3" width="7.5" style="23" customWidth="1"/>
    <col min="4" max="6" width="5.625" style="23" customWidth="1"/>
    <col min="7" max="7" width="17.5" style="23" customWidth="1"/>
    <col min="8" max="8" width="7.5" style="23" customWidth="1"/>
    <col min="9" max="10" width="5.625" style="23" customWidth="1"/>
    <col min="11" max="16384" width="9" style="23"/>
  </cols>
  <sheetData>
    <row r="1" spans="1:11" x14ac:dyDescent="0.25">
      <c r="A1" s="89" t="s">
        <v>108</v>
      </c>
      <c r="B1" s="89"/>
      <c r="C1" s="89"/>
      <c r="D1" s="89"/>
      <c r="E1" s="90" t="s">
        <v>110</v>
      </c>
      <c r="F1" s="90"/>
      <c r="G1" s="90"/>
      <c r="H1" s="90"/>
      <c r="I1" s="90"/>
      <c r="J1" s="90"/>
      <c r="K1" s="34"/>
    </row>
    <row r="2" spans="1:11" x14ac:dyDescent="0.25">
      <c r="A2" s="89" t="s">
        <v>109</v>
      </c>
      <c r="B2" s="89"/>
      <c r="C2" s="89"/>
      <c r="D2" s="89"/>
      <c r="G2" s="90" t="s">
        <v>119</v>
      </c>
      <c r="H2" s="90"/>
      <c r="I2" s="90"/>
      <c r="J2" s="90"/>
      <c r="K2" s="34"/>
    </row>
    <row r="3" spans="1:11" ht="19.5" x14ac:dyDescent="0.25">
      <c r="A3" s="45" t="s">
        <v>60</v>
      </c>
      <c r="B3" s="45"/>
      <c r="C3" s="45"/>
      <c r="D3" s="45"/>
      <c r="E3" s="45"/>
      <c r="F3" s="45" t="s">
        <v>62</v>
      </c>
      <c r="G3" s="45"/>
      <c r="H3" s="45"/>
      <c r="I3" s="45"/>
      <c r="J3" s="45"/>
    </row>
    <row r="4" spans="1:11" x14ac:dyDescent="0.25">
      <c r="A4" s="29" t="s">
        <v>65</v>
      </c>
      <c r="B4" s="29" t="s">
        <v>63</v>
      </c>
      <c r="C4" s="29" t="s">
        <v>68</v>
      </c>
      <c r="D4" s="29" t="s">
        <v>61</v>
      </c>
      <c r="E4" s="29" t="s">
        <v>69</v>
      </c>
      <c r="F4" s="29" t="s">
        <v>66</v>
      </c>
      <c r="G4" s="29" t="s">
        <v>63</v>
      </c>
      <c r="H4" s="29" t="s">
        <v>68</v>
      </c>
      <c r="I4" s="29" t="s">
        <v>61</v>
      </c>
      <c r="J4" s="29" t="s">
        <v>69</v>
      </c>
    </row>
    <row r="5" spans="1:11" x14ac:dyDescent="0.25">
      <c r="A5" s="30">
        <v>1</v>
      </c>
      <c r="B5" s="33" t="s">
        <v>46</v>
      </c>
      <c r="C5" s="29" t="s">
        <v>80</v>
      </c>
      <c r="D5" s="29"/>
      <c r="E5" s="29"/>
      <c r="F5" s="30">
        <v>1</v>
      </c>
      <c r="G5" s="33" t="s">
        <v>49</v>
      </c>
      <c r="H5" s="29" t="s">
        <v>92</v>
      </c>
      <c r="I5" s="29"/>
      <c r="J5" s="29"/>
    </row>
    <row r="6" spans="1:11" x14ac:dyDescent="0.25">
      <c r="A6" s="30">
        <v>2</v>
      </c>
      <c r="B6" s="33" t="s">
        <v>81</v>
      </c>
      <c r="C6" s="29" t="s">
        <v>84</v>
      </c>
      <c r="D6" s="29"/>
      <c r="E6" s="29"/>
      <c r="F6" s="30">
        <v>2</v>
      </c>
      <c r="G6" s="33" t="s">
        <v>51</v>
      </c>
      <c r="H6" s="29" t="s">
        <v>93</v>
      </c>
      <c r="I6" s="29"/>
      <c r="J6" s="29"/>
    </row>
    <row r="7" spans="1:11" x14ac:dyDescent="0.25">
      <c r="A7" s="30">
        <v>3</v>
      </c>
      <c r="B7" s="33" t="s">
        <v>45</v>
      </c>
      <c r="C7" s="29" t="s">
        <v>80</v>
      </c>
      <c r="D7" s="29"/>
      <c r="E7" s="29"/>
      <c r="F7" s="30">
        <v>3</v>
      </c>
      <c r="G7" s="33" t="s">
        <v>53</v>
      </c>
      <c r="H7" s="29" t="s">
        <v>94</v>
      </c>
      <c r="I7" s="29"/>
      <c r="J7" s="29"/>
    </row>
    <row r="8" spans="1:11" x14ac:dyDescent="0.25">
      <c r="A8" s="30">
        <v>4</v>
      </c>
      <c r="B8" s="33" t="s">
        <v>48</v>
      </c>
      <c r="C8" s="29" t="s">
        <v>80</v>
      </c>
      <c r="D8" s="29"/>
      <c r="E8" s="29"/>
      <c r="F8" s="30">
        <v>4</v>
      </c>
      <c r="G8" s="33" t="s">
        <v>54</v>
      </c>
      <c r="H8" s="29" t="s">
        <v>95</v>
      </c>
      <c r="I8" s="29"/>
      <c r="J8" s="29"/>
    </row>
    <row r="9" spans="1:11" ht="17.25" thickBot="1" x14ac:dyDescent="0.3">
      <c r="A9" s="30">
        <v>5</v>
      </c>
      <c r="B9" s="33" t="s">
        <v>82</v>
      </c>
      <c r="C9" s="29" t="s">
        <v>80</v>
      </c>
      <c r="D9" s="29"/>
      <c r="E9" s="29"/>
      <c r="F9" s="39">
        <v>5</v>
      </c>
      <c r="G9" s="40"/>
      <c r="H9" s="41"/>
      <c r="I9" s="41"/>
      <c r="J9" s="41"/>
    </row>
    <row r="10" spans="1:11" ht="17.25" thickBot="1" x14ac:dyDescent="0.3">
      <c r="A10" s="30">
        <v>6</v>
      </c>
      <c r="B10" s="33" t="s">
        <v>43</v>
      </c>
      <c r="C10" s="29" t="s">
        <v>89</v>
      </c>
      <c r="D10" s="29"/>
      <c r="E10" s="38"/>
      <c r="F10" s="53" t="s">
        <v>113</v>
      </c>
      <c r="G10" s="54"/>
      <c r="H10" s="55"/>
      <c r="I10" s="56"/>
      <c r="J10" s="57"/>
    </row>
    <row r="11" spans="1:11" ht="19.5" x14ac:dyDescent="0.25">
      <c r="A11" s="30">
        <v>7</v>
      </c>
      <c r="B11" s="33" t="s">
        <v>38</v>
      </c>
      <c r="C11" s="29" t="s">
        <v>90</v>
      </c>
      <c r="D11" s="29"/>
      <c r="E11" s="29"/>
      <c r="F11" s="91" t="s">
        <v>85</v>
      </c>
      <c r="G11" s="91"/>
      <c r="H11" s="91"/>
      <c r="I11" s="91"/>
      <c r="J11" s="91"/>
    </row>
    <row r="12" spans="1:11" x14ac:dyDescent="0.25">
      <c r="A12" s="30">
        <v>8</v>
      </c>
      <c r="B12" s="33" t="s">
        <v>40</v>
      </c>
      <c r="C12" s="29" t="s">
        <v>91</v>
      </c>
      <c r="D12" s="29"/>
      <c r="E12" s="29"/>
      <c r="F12" s="36">
        <v>1</v>
      </c>
      <c r="G12" s="37" t="s">
        <v>86</v>
      </c>
      <c r="H12" s="37" t="s">
        <v>97</v>
      </c>
      <c r="I12" s="37"/>
      <c r="J12" s="37"/>
    </row>
    <row r="13" spans="1:11" ht="16.5" customHeight="1" x14ac:dyDescent="0.25">
      <c r="A13" s="30">
        <v>9</v>
      </c>
      <c r="B13" s="33"/>
      <c r="C13" s="29"/>
      <c r="D13" s="29"/>
      <c r="E13" s="29"/>
      <c r="F13" s="36">
        <v>2</v>
      </c>
      <c r="G13" s="37" t="s">
        <v>96</v>
      </c>
      <c r="H13" s="37" t="s">
        <v>97</v>
      </c>
      <c r="I13" s="37"/>
      <c r="J13" s="37"/>
    </row>
    <row r="14" spans="1:11" x14ac:dyDescent="0.25">
      <c r="A14" s="30">
        <v>10</v>
      </c>
      <c r="B14" s="33"/>
      <c r="C14" s="29"/>
      <c r="D14" s="29"/>
      <c r="E14" s="29"/>
      <c r="F14" s="36">
        <v>3</v>
      </c>
      <c r="G14" s="37" t="s">
        <v>87</v>
      </c>
      <c r="H14" s="37" t="s">
        <v>98</v>
      </c>
      <c r="I14" s="37"/>
      <c r="J14" s="37"/>
    </row>
    <row r="15" spans="1:11" x14ac:dyDescent="0.25">
      <c r="A15" s="36">
        <v>11</v>
      </c>
      <c r="B15" s="42"/>
      <c r="C15" s="43"/>
      <c r="D15" s="43"/>
      <c r="E15" s="43"/>
      <c r="F15" s="36">
        <v>4</v>
      </c>
      <c r="G15" s="37" t="s">
        <v>99</v>
      </c>
      <c r="H15" s="37" t="s">
        <v>100</v>
      </c>
      <c r="I15" s="43"/>
      <c r="J15" s="43"/>
    </row>
    <row r="16" spans="1:11" x14ac:dyDescent="0.25">
      <c r="A16" s="30">
        <v>12</v>
      </c>
      <c r="B16" s="33"/>
      <c r="C16" s="29"/>
      <c r="D16" s="29"/>
      <c r="E16" s="29"/>
      <c r="F16" s="36">
        <v>5</v>
      </c>
      <c r="G16" s="43" t="s">
        <v>115</v>
      </c>
      <c r="H16" s="43" t="s">
        <v>123</v>
      </c>
      <c r="I16" s="37"/>
      <c r="J16" s="37"/>
    </row>
    <row r="17" spans="1:10" ht="17.25" thickBot="1" x14ac:dyDescent="0.3">
      <c r="A17" s="30">
        <v>13</v>
      </c>
      <c r="B17" s="29"/>
      <c r="C17" s="29"/>
      <c r="D17" s="29"/>
      <c r="E17" s="29"/>
      <c r="F17" s="36">
        <v>6</v>
      </c>
      <c r="G17" s="37" t="s">
        <v>88</v>
      </c>
      <c r="H17" s="37" t="s">
        <v>95</v>
      </c>
      <c r="I17" s="37"/>
      <c r="J17" s="37"/>
    </row>
    <row r="18" spans="1:10" ht="17.25" thickBot="1" x14ac:dyDescent="0.3">
      <c r="A18" s="53" t="s">
        <v>113</v>
      </c>
      <c r="B18" s="54"/>
      <c r="C18" s="55"/>
      <c r="D18" s="56"/>
      <c r="E18" s="57"/>
      <c r="F18" s="53" t="s">
        <v>113</v>
      </c>
      <c r="G18" s="54"/>
      <c r="H18" s="55"/>
      <c r="I18" s="56"/>
      <c r="J18" s="57"/>
    </row>
    <row r="19" spans="1:10" ht="8.4499999999999993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60"/>
    </row>
    <row r="20" spans="1:10" ht="19.5" x14ac:dyDescent="0.25">
      <c r="A20" s="64" t="s">
        <v>64</v>
      </c>
      <c r="B20" s="65"/>
      <c r="C20" s="65"/>
      <c r="D20" s="65"/>
      <c r="E20" s="65"/>
      <c r="F20" s="65"/>
      <c r="G20" s="65"/>
      <c r="H20" s="65"/>
      <c r="I20" s="65"/>
      <c r="J20" s="66"/>
    </row>
    <row r="21" spans="1:10" ht="16.5" customHeight="1" x14ac:dyDescent="0.25">
      <c r="A21" s="29" t="s">
        <v>67</v>
      </c>
      <c r="B21" s="80" t="s">
        <v>63</v>
      </c>
      <c r="C21" s="80"/>
      <c r="D21" s="29" t="s">
        <v>68</v>
      </c>
      <c r="E21" s="29" t="s">
        <v>61</v>
      </c>
      <c r="F21" s="29" t="s">
        <v>69</v>
      </c>
      <c r="G21" s="48" t="s">
        <v>114</v>
      </c>
      <c r="H21" s="48"/>
      <c r="I21" s="48"/>
      <c r="J21" s="48"/>
    </row>
    <row r="22" spans="1:10" x14ac:dyDescent="0.25">
      <c r="A22" s="30">
        <v>1</v>
      </c>
      <c r="B22" s="79" t="s">
        <v>116</v>
      </c>
      <c r="C22" s="79"/>
      <c r="D22" s="35" t="s">
        <v>120</v>
      </c>
      <c r="E22" s="29"/>
      <c r="F22" s="29"/>
      <c r="G22" s="48"/>
      <c r="H22" s="48"/>
      <c r="I22" s="48"/>
      <c r="J22" s="48"/>
    </row>
    <row r="23" spans="1:10" x14ac:dyDescent="0.25">
      <c r="A23" s="30">
        <v>2</v>
      </c>
      <c r="B23" s="79" t="s">
        <v>117</v>
      </c>
      <c r="C23" s="79"/>
      <c r="D23" s="35" t="s">
        <v>104</v>
      </c>
      <c r="E23" s="29"/>
      <c r="F23" s="29"/>
      <c r="G23" s="48"/>
      <c r="H23" s="48"/>
      <c r="I23" s="48"/>
      <c r="J23" s="48"/>
    </row>
    <row r="24" spans="1:10" x14ac:dyDescent="0.25">
      <c r="A24" s="30">
        <v>3</v>
      </c>
      <c r="B24" s="79" t="s">
        <v>101</v>
      </c>
      <c r="C24" s="79"/>
      <c r="D24" s="35" t="s">
        <v>104</v>
      </c>
      <c r="E24" s="29"/>
      <c r="F24" s="29"/>
      <c r="G24" s="48"/>
      <c r="H24" s="48"/>
      <c r="I24" s="48"/>
      <c r="J24" s="48"/>
    </row>
    <row r="25" spans="1:10" x14ac:dyDescent="0.25">
      <c r="A25" s="30">
        <v>4</v>
      </c>
      <c r="B25" s="79" t="s">
        <v>30</v>
      </c>
      <c r="C25" s="79"/>
      <c r="D25" s="35" t="s">
        <v>102</v>
      </c>
      <c r="E25" s="29"/>
      <c r="F25" s="29"/>
      <c r="G25" s="48"/>
      <c r="H25" s="48"/>
      <c r="I25" s="48"/>
      <c r="J25" s="48"/>
    </row>
    <row r="26" spans="1:10" x14ac:dyDescent="0.25">
      <c r="A26" s="30">
        <v>5</v>
      </c>
      <c r="B26" s="79" t="s">
        <v>83</v>
      </c>
      <c r="C26" s="79"/>
      <c r="D26" s="35" t="s">
        <v>103</v>
      </c>
      <c r="E26" s="29"/>
      <c r="F26" s="29"/>
      <c r="G26" s="48"/>
      <c r="H26" s="48"/>
      <c r="I26" s="48"/>
      <c r="J26" s="48"/>
    </row>
    <row r="27" spans="1:10" ht="17.25" thickBot="1" x14ac:dyDescent="0.3">
      <c r="A27" s="39">
        <v>6</v>
      </c>
      <c r="B27" s="78" t="s">
        <v>118</v>
      </c>
      <c r="C27" s="78"/>
      <c r="D27" s="44" t="s">
        <v>122</v>
      </c>
      <c r="E27" s="41"/>
      <c r="F27" s="41"/>
      <c r="G27" s="48"/>
      <c r="H27" s="48"/>
      <c r="I27" s="48"/>
      <c r="J27" s="48"/>
    </row>
    <row r="28" spans="1:10" ht="17.25" thickBot="1" x14ac:dyDescent="0.3">
      <c r="A28" s="83" t="s">
        <v>111</v>
      </c>
      <c r="B28" s="84"/>
      <c r="C28" s="85"/>
      <c r="D28" s="50"/>
      <c r="E28" s="51"/>
      <c r="F28" s="52"/>
      <c r="G28" s="49"/>
      <c r="H28" s="48"/>
      <c r="I28" s="48"/>
      <c r="J28" s="48"/>
    </row>
    <row r="29" spans="1:10" ht="18" thickTop="1" thickBot="1" x14ac:dyDescent="0.3">
      <c r="A29" s="73" t="s">
        <v>112</v>
      </c>
      <c r="B29" s="74"/>
      <c r="C29" s="74"/>
      <c r="D29" s="75"/>
      <c r="E29" s="76"/>
      <c r="F29" s="77"/>
      <c r="G29" s="49"/>
      <c r="H29" s="48"/>
      <c r="I29" s="48"/>
      <c r="J29" s="48"/>
    </row>
    <row r="30" spans="1:10" ht="11.25" customHeight="1" thickTop="1" thickBot="1" x14ac:dyDescent="0.3">
      <c r="A30" s="28"/>
      <c r="F30" s="28"/>
    </row>
    <row r="31" spans="1:10" ht="28.35" customHeight="1" thickTop="1" x14ac:dyDescent="0.25">
      <c r="A31" s="46" t="s">
        <v>105</v>
      </c>
      <c r="B31" s="47"/>
      <c r="C31" s="70"/>
      <c r="D31" s="71"/>
      <c r="E31" s="71"/>
      <c r="F31" s="72"/>
      <c r="G31" s="67" t="s">
        <v>106</v>
      </c>
      <c r="H31" s="68"/>
      <c r="I31" s="68"/>
      <c r="J31" s="69"/>
    </row>
    <row r="32" spans="1:10" ht="42.6" customHeight="1" thickBot="1" x14ac:dyDescent="0.3">
      <c r="A32" s="81" t="s">
        <v>107</v>
      </c>
      <c r="B32" s="82"/>
      <c r="C32" s="86"/>
      <c r="D32" s="87"/>
      <c r="E32" s="87"/>
      <c r="F32" s="87"/>
      <c r="G32" s="87"/>
      <c r="H32" s="87"/>
      <c r="I32" s="87"/>
      <c r="J32" s="88"/>
    </row>
    <row r="33" spans="1:10" ht="223.5" customHeight="1" thickTop="1" thickBot="1" x14ac:dyDescent="0.3">
      <c r="A33" s="61" t="s">
        <v>121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17.25" thickTop="1" x14ac:dyDescent="0.25"/>
  </sheetData>
  <mergeCells count="33">
    <mergeCell ref="A1:D1"/>
    <mergeCell ref="A2:D2"/>
    <mergeCell ref="G2:J2"/>
    <mergeCell ref="E1:J1"/>
    <mergeCell ref="F11:J11"/>
    <mergeCell ref="F10:G10"/>
    <mergeCell ref="H10:J10"/>
    <mergeCell ref="A33:J33"/>
    <mergeCell ref="A20:J20"/>
    <mergeCell ref="G31:J31"/>
    <mergeCell ref="C31:F31"/>
    <mergeCell ref="A29:C29"/>
    <mergeCell ref="D29:F29"/>
    <mergeCell ref="B27:C27"/>
    <mergeCell ref="B26:C26"/>
    <mergeCell ref="B25:C25"/>
    <mergeCell ref="B24:C24"/>
    <mergeCell ref="B23:C23"/>
    <mergeCell ref="B22:C22"/>
    <mergeCell ref="B21:C21"/>
    <mergeCell ref="A32:B32"/>
    <mergeCell ref="A28:C28"/>
    <mergeCell ref="C32:J32"/>
    <mergeCell ref="A31:B31"/>
    <mergeCell ref="F3:J3"/>
    <mergeCell ref="A3:E3"/>
    <mergeCell ref="G21:J29"/>
    <mergeCell ref="D28:F28"/>
    <mergeCell ref="F18:G18"/>
    <mergeCell ref="H18:J18"/>
    <mergeCell ref="A18:B18"/>
    <mergeCell ref="C18:E18"/>
    <mergeCell ref="A19:J19"/>
  </mergeCells>
  <phoneticPr fontId="3" type="noConversion"/>
  <printOptions horizontalCentered="1"/>
  <pageMargins left="0.70866141732283472" right="0.70866141732283472" top="0.62992125984251968" bottom="0.35433070866141736" header="0.31496062992125984" footer="0.31496062992125984"/>
  <pageSetup paperSize="9" orientation="portrait" r:id="rId1"/>
  <headerFooter>
    <oddHeader>&amp;C&amp;"標楷體,粗體"&amp;16法務部矯正署花蓮看守所-花蓮米崙烘焙坊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zoomScaleNormal="100" zoomScaleSheetLayoutView="85" workbookViewId="0">
      <selection activeCell="B12" sqref="B12"/>
    </sheetView>
  </sheetViews>
  <sheetFormatPr defaultRowHeight="16.5" x14ac:dyDescent="0.25"/>
  <cols>
    <col min="2" max="2" width="16.5" customWidth="1"/>
    <col min="3" max="3" width="7.75" customWidth="1"/>
    <col min="4" max="4" width="4" style="27" customWidth="1"/>
    <col min="5" max="5" width="4.25" style="27" customWidth="1"/>
    <col min="6" max="6" width="7.125" customWidth="1"/>
    <col min="7" max="7" width="6.25" customWidth="1"/>
    <col min="8" max="8" width="4.625" customWidth="1"/>
    <col min="9" max="9" width="7.75" customWidth="1"/>
    <col min="10" max="10" width="7" customWidth="1"/>
    <col min="11" max="11" width="6.875" customWidth="1"/>
    <col min="12" max="12" width="6.5" customWidth="1"/>
    <col min="13" max="13" width="5.625" customWidth="1"/>
    <col min="14" max="14" width="8.375" customWidth="1"/>
    <col min="15" max="15" width="7.375" customWidth="1"/>
    <col min="16" max="16" width="6.125" style="23" customWidth="1"/>
    <col min="17" max="17" width="5.125" customWidth="1"/>
  </cols>
  <sheetData>
    <row r="1" spans="1:17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1"/>
      <c r="B3" s="1"/>
      <c r="C3" s="1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2" t="s">
        <v>1</v>
      </c>
      <c r="P3" s="3"/>
      <c r="Q3" s="4"/>
    </row>
    <row r="4" spans="1:17" ht="16.5" customHeight="1" x14ac:dyDescent="0.25">
      <c r="A4" s="97" t="s">
        <v>2</v>
      </c>
      <c r="B4" s="98" t="s">
        <v>3</v>
      </c>
      <c r="C4" s="98" t="s">
        <v>4</v>
      </c>
      <c r="D4" s="99" t="s">
        <v>5</v>
      </c>
      <c r="E4" s="99" t="s">
        <v>6</v>
      </c>
      <c r="F4" s="101" t="s">
        <v>7</v>
      </c>
      <c r="G4" s="101"/>
      <c r="H4" s="101"/>
      <c r="I4" s="102"/>
      <c r="J4" s="99" t="s">
        <v>8</v>
      </c>
      <c r="K4" s="99" t="s">
        <v>9</v>
      </c>
      <c r="L4" s="99" t="s">
        <v>10</v>
      </c>
      <c r="M4" s="103" t="s">
        <v>11</v>
      </c>
      <c r="N4" s="105" t="s">
        <v>12</v>
      </c>
      <c r="O4" s="107" t="s">
        <v>13</v>
      </c>
      <c r="P4" s="109" t="s">
        <v>14</v>
      </c>
      <c r="Q4" s="110"/>
    </row>
    <row r="5" spans="1:17" ht="51" customHeight="1" x14ac:dyDescent="0.25">
      <c r="A5" s="97"/>
      <c r="B5" s="98"/>
      <c r="C5" s="98"/>
      <c r="D5" s="100"/>
      <c r="E5" s="100"/>
      <c r="F5" s="5" t="s">
        <v>15</v>
      </c>
      <c r="G5" s="5" t="s">
        <v>16</v>
      </c>
      <c r="H5" s="6" t="s">
        <v>17</v>
      </c>
      <c r="I5" s="7" t="s">
        <v>18</v>
      </c>
      <c r="J5" s="100"/>
      <c r="K5" s="100"/>
      <c r="L5" s="100"/>
      <c r="M5" s="104"/>
      <c r="N5" s="106"/>
      <c r="O5" s="108"/>
      <c r="P5" s="111"/>
      <c r="Q5" s="112"/>
    </row>
    <row r="6" spans="1:17" x14ac:dyDescent="0.25">
      <c r="A6" s="8" t="s">
        <v>19</v>
      </c>
      <c r="B6" s="9" t="s">
        <v>20</v>
      </c>
      <c r="C6" s="9" t="s">
        <v>21</v>
      </c>
      <c r="D6" s="10">
        <v>1</v>
      </c>
      <c r="E6" s="10" t="s">
        <v>22</v>
      </c>
      <c r="F6" s="11">
        <v>12.4</v>
      </c>
      <c r="G6" s="12">
        <f t="shared" ref="G6:G24" si="0">(M6-F6-H6-J6-K6)*0.5</f>
        <v>5.55</v>
      </c>
      <c r="H6" s="12">
        <v>0.5</v>
      </c>
      <c r="I6" s="13">
        <f t="shared" ref="I6:I24" si="1">SUM(F6:H6)</f>
        <v>18.45</v>
      </c>
      <c r="J6" s="12">
        <v>0.5</v>
      </c>
      <c r="K6" s="12">
        <v>0.5</v>
      </c>
      <c r="L6" s="14">
        <f t="shared" ref="L6:L24" si="2">M6-I6-J6-K6</f>
        <v>5.5500000000000007</v>
      </c>
      <c r="M6" s="15">
        <v>25</v>
      </c>
      <c r="N6" s="16">
        <f t="shared" ref="N6:N24" si="3">I6/M6</f>
        <v>0.73799999999999999</v>
      </c>
      <c r="O6" s="17"/>
      <c r="P6" s="92"/>
      <c r="Q6" s="93"/>
    </row>
    <row r="7" spans="1:17" x14ac:dyDescent="0.25">
      <c r="A7" s="18" t="s">
        <v>19</v>
      </c>
      <c r="B7" s="19" t="s">
        <v>23</v>
      </c>
      <c r="C7" s="19" t="s">
        <v>21</v>
      </c>
      <c r="D7" s="20">
        <v>1</v>
      </c>
      <c r="E7" s="20" t="s">
        <v>24</v>
      </c>
      <c r="F7" s="11">
        <v>12.9</v>
      </c>
      <c r="G7" s="12">
        <f>(M7-F7-H7-J7-K7)*0.5</f>
        <v>5.3</v>
      </c>
      <c r="H7" s="12">
        <v>0.5</v>
      </c>
      <c r="I7" s="13">
        <f>SUM(F7:H7)</f>
        <v>18.7</v>
      </c>
      <c r="J7" s="12">
        <v>0.5</v>
      </c>
      <c r="K7" s="12">
        <v>0.5</v>
      </c>
      <c r="L7" s="14">
        <f>M7-I7-J7-K7</f>
        <v>5.3000000000000007</v>
      </c>
      <c r="M7" s="15">
        <v>25</v>
      </c>
      <c r="N7" s="16">
        <f>I7/M7</f>
        <v>0.748</v>
      </c>
      <c r="O7" s="17"/>
      <c r="P7" s="92"/>
      <c r="Q7" s="93"/>
    </row>
    <row r="8" spans="1:17" x14ac:dyDescent="0.25">
      <c r="A8" s="8" t="s">
        <v>25</v>
      </c>
      <c r="B8" s="9" t="s">
        <v>26</v>
      </c>
      <c r="C8" s="9" t="s">
        <v>27</v>
      </c>
      <c r="D8" s="10">
        <v>10</v>
      </c>
      <c r="E8" s="10" t="s">
        <v>24</v>
      </c>
      <c r="F8" s="11">
        <v>154</v>
      </c>
      <c r="G8" s="12">
        <f>(M8-F8-H8-J8-K8)*0.5</f>
        <v>61.5</v>
      </c>
      <c r="H8" s="12">
        <v>1</v>
      </c>
      <c r="I8" s="13">
        <f>SUM(F8:H8)</f>
        <v>216.5</v>
      </c>
      <c r="J8" s="12">
        <v>1</v>
      </c>
      <c r="K8" s="12">
        <v>1</v>
      </c>
      <c r="L8" s="14">
        <f>M8-I8-J8-K8</f>
        <v>61.5</v>
      </c>
      <c r="M8" s="15">
        <v>280</v>
      </c>
      <c r="N8" s="16">
        <f>I8/M8</f>
        <v>0.77321428571428574</v>
      </c>
      <c r="O8" s="17"/>
      <c r="P8" s="92"/>
      <c r="Q8" s="93"/>
    </row>
    <row r="9" spans="1:17" x14ac:dyDescent="0.25">
      <c r="A9" s="18" t="s">
        <v>19</v>
      </c>
      <c r="B9" s="19" t="s">
        <v>28</v>
      </c>
      <c r="C9" s="19" t="s">
        <v>29</v>
      </c>
      <c r="D9" s="20">
        <v>1</v>
      </c>
      <c r="E9" s="20" t="s">
        <v>24</v>
      </c>
      <c r="F9" s="11">
        <v>4.8</v>
      </c>
      <c r="G9" s="12">
        <f t="shared" si="0"/>
        <v>1.85</v>
      </c>
      <c r="H9" s="12">
        <v>0.5</v>
      </c>
      <c r="I9" s="13">
        <f t="shared" si="1"/>
        <v>7.15</v>
      </c>
      <c r="J9" s="12">
        <v>0.5</v>
      </c>
      <c r="K9" s="12">
        <v>0.5</v>
      </c>
      <c r="L9" s="14">
        <f t="shared" si="2"/>
        <v>1.8499999999999996</v>
      </c>
      <c r="M9" s="15">
        <v>10</v>
      </c>
      <c r="N9" s="16">
        <f t="shared" si="3"/>
        <v>0.71500000000000008</v>
      </c>
      <c r="O9" s="17"/>
      <c r="P9" s="92"/>
      <c r="Q9" s="93"/>
    </row>
    <row r="10" spans="1:17" x14ac:dyDescent="0.25">
      <c r="A10" s="18" t="s">
        <v>25</v>
      </c>
      <c r="B10" s="19" t="s">
        <v>30</v>
      </c>
      <c r="C10" s="19" t="s">
        <v>29</v>
      </c>
      <c r="D10" s="20">
        <v>10</v>
      </c>
      <c r="E10" s="20" t="s">
        <v>24</v>
      </c>
      <c r="F10" s="11">
        <v>78</v>
      </c>
      <c r="G10" s="12">
        <f t="shared" si="0"/>
        <v>34.5</v>
      </c>
      <c r="H10" s="12">
        <v>1</v>
      </c>
      <c r="I10" s="13">
        <f t="shared" si="1"/>
        <v>113.5</v>
      </c>
      <c r="J10" s="12">
        <v>1</v>
      </c>
      <c r="K10" s="12">
        <v>1</v>
      </c>
      <c r="L10" s="14">
        <f t="shared" si="2"/>
        <v>34.5</v>
      </c>
      <c r="M10" s="15">
        <v>150</v>
      </c>
      <c r="N10" s="16">
        <f t="shared" si="3"/>
        <v>0.75666666666666671</v>
      </c>
      <c r="O10" s="17"/>
      <c r="P10" s="92"/>
      <c r="Q10" s="93"/>
    </row>
    <row r="11" spans="1:17" x14ac:dyDescent="0.25">
      <c r="A11" s="8" t="s">
        <v>19</v>
      </c>
      <c r="B11" s="9" t="s">
        <v>31</v>
      </c>
      <c r="C11" s="9" t="s">
        <v>29</v>
      </c>
      <c r="D11" s="10">
        <v>1</v>
      </c>
      <c r="E11" s="10" t="s">
        <v>32</v>
      </c>
      <c r="F11" s="21">
        <v>7.6</v>
      </c>
      <c r="G11" s="12">
        <f t="shared" si="0"/>
        <v>2.95</v>
      </c>
      <c r="H11" s="12">
        <v>0.5</v>
      </c>
      <c r="I11" s="13">
        <f t="shared" si="1"/>
        <v>11.05</v>
      </c>
      <c r="J11" s="12">
        <v>0.5</v>
      </c>
      <c r="K11" s="12">
        <v>0.5</v>
      </c>
      <c r="L11" s="14">
        <f t="shared" si="2"/>
        <v>2.9499999999999993</v>
      </c>
      <c r="M11" s="15">
        <v>15</v>
      </c>
      <c r="N11" s="16">
        <f t="shared" si="3"/>
        <v>0.73666666666666669</v>
      </c>
      <c r="O11" s="17"/>
      <c r="P11" s="92"/>
      <c r="Q11" s="93"/>
    </row>
    <row r="12" spans="1:17" x14ac:dyDescent="0.25">
      <c r="A12" s="8" t="s">
        <v>19</v>
      </c>
      <c r="B12" s="9" t="s">
        <v>33</v>
      </c>
      <c r="C12" s="9" t="s">
        <v>29</v>
      </c>
      <c r="D12" s="10">
        <v>1</v>
      </c>
      <c r="E12" s="10" t="s">
        <v>24</v>
      </c>
      <c r="F12" s="21">
        <v>106</v>
      </c>
      <c r="G12" s="12">
        <f t="shared" si="0"/>
        <v>35.5</v>
      </c>
      <c r="H12" s="12">
        <v>1</v>
      </c>
      <c r="I12" s="13">
        <f t="shared" si="1"/>
        <v>142.5</v>
      </c>
      <c r="J12" s="12">
        <v>1</v>
      </c>
      <c r="K12" s="12">
        <v>1</v>
      </c>
      <c r="L12" s="14">
        <f t="shared" si="2"/>
        <v>35.5</v>
      </c>
      <c r="M12" s="15">
        <v>180</v>
      </c>
      <c r="N12" s="16">
        <f t="shared" si="3"/>
        <v>0.79166666666666663</v>
      </c>
      <c r="O12" s="17"/>
      <c r="P12" s="92"/>
      <c r="Q12" s="93"/>
    </row>
    <row r="13" spans="1:17" x14ac:dyDescent="0.25">
      <c r="A13" s="18" t="s">
        <v>19</v>
      </c>
      <c r="B13" s="19" t="s">
        <v>34</v>
      </c>
      <c r="C13" s="19" t="s">
        <v>35</v>
      </c>
      <c r="D13" s="20">
        <v>1</v>
      </c>
      <c r="E13" s="20" t="s">
        <v>24</v>
      </c>
      <c r="F13" s="11">
        <v>23.4</v>
      </c>
      <c r="G13" s="12">
        <f t="shared" si="0"/>
        <v>16.8</v>
      </c>
      <c r="H13" s="12">
        <v>1</v>
      </c>
      <c r="I13" s="13">
        <f t="shared" si="1"/>
        <v>41.2</v>
      </c>
      <c r="J13" s="12">
        <v>1</v>
      </c>
      <c r="K13" s="12">
        <v>1</v>
      </c>
      <c r="L13" s="14">
        <f t="shared" si="2"/>
        <v>16.799999999999997</v>
      </c>
      <c r="M13" s="15">
        <v>60</v>
      </c>
      <c r="N13" s="16">
        <f t="shared" si="3"/>
        <v>0.68666666666666676</v>
      </c>
      <c r="O13" s="17"/>
      <c r="P13" s="92"/>
      <c r="Q13" s="93"/>
    </row>
    <row r="14" spans="1:17" x14ac:dyDescent="0.25">
      <c r="A14" s="8" t="s">
        <v>19</v>
      </c>
      <c r="B14" s="9" t="s">
        <v>36</v>
      </c>
      <c r="C14" s="9" t="s">
        <v>37</v>
      </c>
      <c r="D14" s="10">
        <v>1</v>
      </c>
      <c r="E14" s="10" t="s">
        <v>32</v>
      </c>
      <c r="F14" s="19">
        <v>8.8000000000000007</v>
      </c>
      <c r="G14" s="12">
        <f t="shared" si="0"/>
        <v>3.8499999999999996</v>
      </c>
      <c r="H14" s="12">
        <v>0.5</v>
      </c>
      <c r="I14" s="13">
        <f t="shared" si="1"/>
        <v>13.15</v>
      </c>
      <c r="J14" s="12">
        <v>0.5</v>
      </c>
      <c r="K14" s="12">
        <v>0.5</v>
      </c>
      <c r="L14" s="14">
        <f t="shared" si="2"/>
        <v>3.8499999999999996</v>
      </c>
      <c r="M14" s="15">
        <v>18</v>
      </c>
      <c r="N14" s="16">
        <f t="shared" si="3"/>
        <v>0.73055555555555562</v>
      </c>
      <c r="O14" s="17"/>
      <c r="P14" s="92"/>
      <c r="Q14" s="93"/>
    </row>
    <row r="15" spans="1:17" x14ac:dyDescent="0.25">
      <c r="A15" s="18" t="s">
        <v>19</v>
      </c>
      <c r="B15" s="19" t="s">
        <v>38</v>
      </c>
      <c r="C15" s="19" t="s">
        <v>37</v>
      </c>
      <c r="D15" s="20">
        <v>1</v>
      </c>
      <c r="E15" s="20" t="s">
        <v>24</v>
      </c>
      <c r="F15" s="19">
        <v>8.1999999999999993</v>
      </c>
      <c r="G15" s="12">
        <f t="shared" si="0"/>
        <v>4.1500000000000004</v>
      </c>
      <c r="H15" s="12">
        <v>0.5</v>
      </c>
      <c r="I15" s="13">
        <f t="shared" si="1"/>
        <v>12.85</v>
      </c>
      <c r="J15" s="12">
        <v>0.5</v>
      </c>
      <c r="K15" s="12">
        <v>0.5</v>
      </c>
      <c r="L15" s="14">
        <f t="shared" si="2"/>
        <v>4.1500000000000004</v>
      </c>
      <c r="M15" s="15">
        <v>18</v>
      </c>
      <c r="N15" s="16">
        <f t="shared" si="3"/>
        <v>0.71388888888888891</v>
      </c>
      <c r="O15" s="17"/>
      <c r="P15" s="92"/>
      <c r="Q15" s="93"/>
    </row>
    <row r="16" spans="1:17" x14ac:dyDescent="0.25">
      <c r="A16" s="18" t="s">
        <v>39</v>
      </c>
      <c r="B16" s="19" t="s">
        <v>40</v>
      </c>
      <c r="C16" s="19" t="s">
        <v>41</v>
      </c>
      <c r="D16" s="20">
        <v>1</v>
      </c>
      <c r="E16" s="20" t="s">
        <v>32</v>
      </c>
      <c r="F16" s="19">
        <v>15.1</v>
      </c>
      <c r="G16" s="12">
        <f t="shared" si="0"/>
        <v>5.95</v>
      </c>
      <c r="H16" s="12">
        <v>1</v>
      </c>
      <c r="I16" s="13">
        <f t="shared" si="1"/>
        <v>22.05</v>
      </c>
      <c r="J16" s="12">
        <v>1</v>
      </c>
      <c r="K16" s="12">
        <v>1</v>
      </c>
      <c r="L16" s="14">
        <f t="shared" si="2"/>
        <v>5.9499999999999993</v>
      </c>
      <c r="M16" s="15">
        <v>30</v>
      </c>
      <c r="N16" s="16">
        <f t="shared" si="3"/>
        <v>0.73499999999999999</v>
      </c>
      <c r="O16" s="17"/>
      <c r="P16" s="92"/>
      <c r="Q16" s="93"/>
    </row>
    <row r="17" spans="1:17" x14ac:dyDescent="0.25">
      <c r="A17" s="8" t="s">
        <v>42</v>
      </c>
      <c r="B17" s="9" t="s">
        <v>43</v>
      </c>
      <c r="C17" s="9" t="s">
        <v>44</v>
      </c>
      <c r="D17" s="10">
        <v>1</v>
      </c>
      <c r="E17" s="10" t="s">
        <v>24</v>
      </c>
      <c r="F17" s="19">
        <v>15.9</v>
      </c>
      <c r="G17" s="12">
        <f t="shared" si="0"/>
        <v>8.0500000000000007</v>
      </c>
      <c r="H17" s="12">
        <v>1</v>
      </c>
      <c r="I17" s="13">
        <f t="shared" si="1"/>
        <v>24.950000000000003</v>
      </c>
      <c r="J17" s="12">
        <v>1</v>
      </c>
      <c r="K17" s="12">
        <v>1</v>
      </c>
      <c r="L17" s="14">
        <f t="shared" si="2"/>
        <v>8.0499999999999972</v>
      </c>
      <c r="M17" s="15">
        <v>35</v>
      </c>
      <c r="N17" s="16">
        <f t="shared" si="3"/>
        <v>0.71285714285714297</v>
      </c>
      <c r="O17" s="17"/>
      <c r="P17" s="92"/>
      <c r="Q17" s="93"/>
    </row>
    <row r="18" spans="1:17" x14ac:dyDescent="0.25">
      <c r="A18" s="18" t="s">
        <v>19</v>
      </c>
      <c r="B18" s="19" t="s">
        <v>45</v>
      </c>
      <c r="C18" s="19" t="s">
        <v>37</v>
      </c>
      <c r="D18" s="20">
        <v>1</v>
      </c>
      <c r="E18" s="20" t="s">
        <v>24</v>
      </c>
      <c r="F18" s="19">
        <v>6.6</v>
      </c>
      <c r="G18" s="12">
        <f t="shared" si="0"/>
        <v>4.95</v>
      </c>
      <c r="H18" s="12">
        <v>0.5</v>
      </c>
      <c r="I18" s="13">
        <f t="shared" si="1"/>
        <v>12.05</v>
      </c>
      <c r="J18" s="12">
        <v>0.5</v>
      </c>
      <c r="K18" s="12">
        <v>0.5</v>
      </c>
      <c r="L18" s="14">
        <f t="shared" si="2"/>
        <v>4.9499999999999993</v>
      </c>
      <c r="M18" s="15">
        <v>18</v>
      </c>
      <c r="N18" s="16">
        <f t="shared" si="3"/>
        <v>0.66944444444444451</v>
      </c>
      <c r="O18" s="17"/>
      <c r="P18" s="92"/>
      <c r="Q18" s="93"/>
    </row>
    <row r="19" spans="1:17" x14ac:dyDescent="0.25">
      <c r="A19" s="8" t="s">
        <v>19</v>
      </c>
      <c r="B19" s="9" t="s">
        <v>46</v>
      </c>
      <c r="C19" s="9" t="s">
        <v>37</v>
      </c>
      <c r="D19" s="10">
        <v>1</v>
      </c>
      <c r="E19" s="10" t="s">
        <v>47</v>
      </c>
      <c r="F19" s="19">
        <v>6.1</v>
      </c>
      <c r="G19" s="12">
        <f t="shared" si="0"/>
        <v>5.2</v>
      </c>
      <c r="H19" s="12">
        <v>0.5</v>
      </c>
      <c r="I19" s="13">
        <f t="shared" si="1"/>
        <v>11.8</v>
      </c>
      <c r="J19" s="12">
        <v>0.5</v>
      </c>
      <c r="K19" s="12">
        <v>0.5</v>
      </c>
      <c r="L19" s="14">
        <f t="shared" si="2"/>
        <v>5.1999999999999993</v>
      </c>
      <c r="M19" s="15">
        <v>18</v>
      </c>
      <c r="N19" s="16">
        <f t="shared" si="3"/>
        <v>0.65555555555555556</v>
      </c>
      <c r="O19" s="17"/>
      <c r="P19" s="92"/>
      <c r="Q19" s="93"/>
    </row>
    <row r="20" spans="1:17" x14ac:dyDescent="0.25">
      <c r="A20" s="18" t="s">
        <v>42</v>
      </c>
      <c r="B20" s="19" t="s">
        <v>48</v>
      </c>
      <c r="C20" s="19" t="s">
        <v>37</v>
      </c>
      <c r="D20" s="20">
        <v>1</v>
      </c>
      <c r="E20" s="20" t="s">
        <v>24</v>
      </c>
      <c r="F20" s="19">
        <v>6.9</v>
      </c>
      <c r="G20" s="12">
        <f t="shared" si="0"/>
        <v>4.8</v>
      </c>
      <c r="H20" s="12">
        <v>0.5</v>
      </c>
      <c r="I20" s="13">
        <f t="shared" si="1"/>
        <v>12.2</v>
      </c>
      <c r="J20" s="12">
        <v>0.5</v>
      </c>
      <c r="K20" s="12">
        <v>0.5</v>
      </c>
      <c r="L20" s="14">
        <f t="shared" si="2"/>
        <v>4.8000000000000007</v>
      </c>
      <c r="M20" s="15">
        <v>18</v>
      </c>
      <c r="N20" s="16">
        <f t="shared" si="3"/>
        <v>0.6777777777777777</v>
      </c>
      <c r="O20" s="17"/>
      <c r="P20" s="92"/>
      <c r="Q20" s="93"/>
    </row>
    <row r="21" spans="1:17" x14ac:dyDescent="0.25">
      <c r="A21" s="18" t="s">
        <v>42</v>
      </c>
      <c r="B21" s="19" t="s">
        <v>49</v>
      </c>
      <c r="C21" s="19" t="s">
        <v>50</v>
      </c>
      <c r="D21" s="20">
        <v>1</v>
      </c>
      <c r="E21" s="20" t="s">
        <v>32</v>
      </c>
      <c r="F21" s="11">
        <v>17.899999999999999</v>
      </c>
      <c r="G21" s="12">
        <f t="shared" si="0"/>
        <v>9.5500000000000007</v>
      </c>
      <c r="H21" s="12">
        <v>1</v>
      </c>
      <c r="I21" s="13">
        <f t="shared" si="1"/>
        <v>28.45</v>
      </c>
      <c r="J21" s="12">
        <v>1</v>
      </c>
      <c r="K21" s="12">
        <v>1</v>
      </c>
      <c r="L21" s="14">
        <f t="shared" si="2"/>
        <v>9.5500000000000007</v>
      </c>
      <c r="M21" s="15">
        <v>40</v>
      </c>
      <c r="N21" s="16">
        <f t="shared" si="3"/>
        <v>0.71124999999999994</v>
      </c>
      <c r="O21" s="17"/>
      <c r="P21" s="94"/>
      <c r="Q21" s="95"/>
    </row>
    <row r="22" spans="1:17" x14ac:dyDescent="0.25">
      <c r="A22" s="8" t="s">
        <v>19</v>
      </c>
      <c r="B22" s="9" t="s">
        <v>51</v>
      </c>
      <c r="C22" s="9" t="s">
        <v>52</v>
      </c>
      <c r="D22" s="10">
        <v>1</v>
      </c>
      <c r="E22" s="10" t="s">
        <v>24</v>
      </c>
      <c r="F22" s="11">
        <v>22.2</v>
      </c>
      <c r="G22" s="12">
        <f t="shared" si="0"/>
        <v>12.4</v>
      </c>
      <c r="H22" s="12">
        <v>1</v>
      </c>
      <c r="I22" s="13">
        <f t="shared" si="1"/>
        <v>35.6</v>
      </c>
      <c r="J22" s="12">
        <v>1</v>
      </c>
      <c r="K22" s="12">
        <v>1</v>
      </c>
      <c r="L22" s="14">
        <f t="shared" si="2"/>
        <v>12.399999999999999</v>
      </c>
      <c r="M22" s="15">
        <v>50</v>
      </c>
      <c r="N22" s="16">
        <f t="shared" si="3"/>
        <v>0.71200000000000008</v>
      </c>
      <c r="O22" s="17"/>
      <c r="P22" s="94"/>
      <c r="Q22" s="95"/>
    </row>
    <row r="23" spans="1:17" x14ac:dyDescent="0.25">
      <c r="A23" s="8" t="s">
        <v>19</v>
      </c>
      <c r="B23" s="9" t="s">
        <v>53</v>
      </c>
      <c r="C23" s="9" t="s">
        <v>52</v>
      </c>
      <c r="D23" s="10">
        <v>1</v>
      </c>
      <c r="E23" s="10" t="s">
        <v>24</v>
      </c>
      <c r="F23" s="11">
        <v>26.3</v>
      </c>
      <c r="G23" s="12">
        <f t="shared" si="0"/>
        <v>10.35</v>
      </c>
      <c r="H23" s="12">
        <v>1</v>
      </c>
      <c r="I23" s="13">
        <f t="shared" si="1"/>
        <v>37.65</v>
      </c>
      <c r="J23" s="12">
        <v>1</v>
      </c>
      <c r="K23" s="12">
        <v>1</v>
      </c>
      <c r="L23" s="14">
        <f t="shared" si="2"/>
        <v>10.350000000000001</v>
      </c>
      <c r="M23" s="15">
        <v>50</v>
      </c>
      <c r="N23" s="16">
        <f t="shared" si="3"/>
        <v>0.753</v>
      </c>
      <c r="O23" s="17"/>
      <c r="P23" s="94"/>
      <c r="Q23" s="95"/>
    </row>
    <row r="24" spans="1:17" x14ac:dyDescent="0.25">
      <c r="A24" s="18" t="s">
        <v>42</v>
      </c>
      <c r="B24" s="19" t="s">
        <v>54</v>
      </c>
      <c r="C24" s="19" t="s">
        <v>52</v>
      </c>
      <c r="D24" s="20">
        <v>1</v>
      </c>
      <c r="E24" s="20" t="s">
        <v>24</v>
      </c>
      <c r="F24" s="11">
        <v>27.6</v>
      </c>
      <c r="G24" s="12">
        <f t="shared" si="0"/>
        <v>9.6999999999999993</v>
      </c>
      <c r="H24" s="12">
        <v>1</v>
      </c>
      <c r="I24" s="13">
        <f t="shared" si="1"/>
        <v>38.299999999999997</v>
      </c>
      <c r="J24" s="12">
        <v>1</v>
      </c>
      <c r="K24" s="12">
        <v>1</v>
      </c>
      <c r="L24" s="14">
        <f t="shared" si="2"/>
        <v>9.7000000000000028</v>
      </c>
      <c r="M24" s="15">
        <v>50</v>
      </c>
      <c r="N24" s="16">
        <f t="shared" si="3"/>
        <v>0.7659999999999999</v>
      </c>
      <c r="O24" s="17"/>
      <c r="P24" s="94"/>
      <c r="Q24" s="95"/>
    </row>
    <row r="25" spans="1:17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7" x14ac:dyDescent="0.25">
      <c r="B26" s="24" t="s">
        <v>55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7" x14ac:dyDescent="0.25">
      <c r="B27" s="25" t="s">
        <v>56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7" x14ac:dyDescent="0.25">
      <c r="B28" s="26" t="s">
        <v>57</v>
      </c>
    </row>
    <row r="29" spans="1:17" x14ac:dyDescent="0.25">
      <c r="B29" s="26" t="s">
        <v>58</v>
      </c>
    </row>
    <row r="30" spans="1:17" x14ac:dyDescent="0.25">
      <c r="B30" s="26" t="s">
        <v>59</v>
      </c>
    </row>
    <row r="31" spans="1:17" x14ac:dyDescent="0.25">
      <c r="B31" s="26"/>
    </row>
  </sheetData>
  <mergeCells count="15">
    <mergeCell ref="P6:Q24"/>
    <mergeCell ref="A1:Q2"/>
    <mergeCell ref="A4:A5"/>
    <mergeCell ref="B4:B5"/>
    <mergeCell ref="C4:C5"/>
    <mergeCell ref="D4:D5"/>
    <mergeCell ref="E4:E5"/>
    <mergeCell ref="F4:I4"/>
    <mergeCell ref="J4:J5"/>
    <mergeCell ref="K4:K5"/>
    <mergeCell ref="L4:L5"/>
    <mergeCell ref="M4:M5"/>
    <mergeCell ref="N4:N5"/>
    <mergeCell ref="O4:O5"/>
    <mergeCell ref="P4:Q5"/>
  </mergeCells>
  <phoneticPr fontId="3" type="noConversion"/>
  <pageMargins left="0.59055118110236227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 (3)</vt:lpstr>
      <vt:lpstr>工作表1</vt:lpstr>
      <vt:lpstr>工作表1 (2)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2019-08-29T01:45:33Z</cp:lastPrinted>
  <dcterms:created xsi:type="dcterms:W3CDTF">2019-08-02T03:14:08Z</dcterms:created>
  <dcterms:modified xsi:type="dcterms:W3CDTF">2019-08-29T01:45:46Z</dcterms:modified>
</cp:coreProperties>
</file>